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sagaber\Desktop\PRIRUČNIK KVALITETE UNIPU\II. STUDIJSK PROGRAMI\"/>
    </mc:Choice>
  </mc:AlternateContent>
  <xr:revisionPtr revIDLastSave="0" documentId="8_{E9528E19-814B-4CBC-AA2A-491619D18803}" xr6:coauthVersionLast="36" xr6:coauthVersionMax="36" xr10:uidLastSave="{00000000-0000-0000-0000-000000000000}"/>
  <bookViews>
    <workbookView xWindow="0" yWindow="0" windowWidth="23970" windowHeight="8895" activeTab="1" xr2:uid="{00000000-000D-0000-FFFF-FFFF00000000}"/>
  </bookViews>
  <sheets>
    <sheet name="1. Primjer i uputstva" sheetId="2" r:id="rId1"/>
    <sheet name="2. Nastava" sheetId="3" r:id="rId2"/>
    <sheet name="3. Znanost" sheetId="4" r:id="rId3"/>
    <sheet name="4. Institucijski doprinos" sheetId="5" r:id="rId4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K8" i="3"/>
  <c r="N7" i="3"/>
  <c r="Q7" i="3"/>
  <c r="N8" i="3"/>
  <c r="Q8" i="3"/>
  <c r="K4" i="3"/>
  <c r="N4" i="3"/>
  <c r="Q4" i="3"/>
  <c r="K5" i="3"/>
  <c r="N5" i="3"/>
  <c r="Q5" i="3"/>
  <c r="K6" i="3"/>
  <c r="N6" i="3"/>
  <c r="Q6" i="3"/>
  <c r="Q9" i="3"/>
  <c r="M4" i="3"/>
  <c r="P4" i="3"/>
  <c r="S4" i="3"/>
  <c r="M5" i="3"/>
  <c r="P5" i="3"/>
  <c r="S5" i="3"/>
  <c r="M6" i="3"/>
  <c r="P6" i="3"/>
  <c r="S6" i="3"/>
  <c r="M7" i="3"/>
  <c r="P7" i="3"/>
  <c r="S7" i="3"/>
  <c r="M8" i="3"/>
  <c r="P8" i="3"/>
  <c r="S8" i="3"/>
  <c r="S9" i="3"/>
  <c r="L4" i="3"/>
  <c r="O4" i="3"/>
  <c r="R4" i="3"/>
  <c r="L5" i="3"/>
  <c r="O5" i="3"/>
  <c r="R5" i="3"/>
  <c r="L6" i="3"/>
  <c r="O6" i="3"/>
  <c r="R6" i="3"/>
  <c r="L7" i="3"/>
  <c r="O7" i="3"/>
  <c r="R7" i="3"/>
  <c r="L8" i="3"/>
  <c r="O8" i="3"/>
  <c r="R8" i="3"/>
  <c r="R9" i="3"/>
  <c r="T9" i="3"/>
  <c r="K6" i="2"/>
  <c r="H6" i="2"/>
  <c r="N6" i="2"/>
  <c r="H7" i="2"/>
  <c r="K7" i="2"/>
  <c r="N7" i="2"/>
  <c r="H8" i="2"/>
  <c r="K8" i="2"/>
  <c r="N8" i="2"/>
  <c r="H9" i="2"/>
  <c r="K9" i="2"/>
  <c r="N9" i="2"/>
  <c r="H10" i="2"/>
  <c r="K10" i="2"/>
  <c r="N10" i="2"/>
  <c r="H11" i="2"/>
  <c r="K11" i="2"/>
  <c r="N11" i="2"/>
  <c r="N12" i="2"/>
  <c r="I6" i="2"/>
  <c r="L6" i="2"/>
  <c r="O6" i="2"/>
  <c r="I7" i="2"/>
  <c r="L7" i="2"/>
  <c r="O7" i="2"/>
  <c r="I8" i="2"/>
  <c r="L8" i="2"/>
  <c r="O8" i="2"/>
  <c r="I9" i="2"/>
  <c r="L9" i="2"/>
  <c r="O9" i="2"/>
  <c r="I10" i="2"/>
  <c r="L10" i="2"/>
  <c r="O10" i="2"/>
  <c r="I11" i="2"/>
  <c r="L11" i="2"/>
  <c r="O11" i="2"/>
  <c r="O12" i="2"/>
  <c r="J6" i="2"/>
  <c r="M6" i="2"/>
  <c r="P6" i="2"/>
  <c r="J7" i="2"/>
  <c r="M7" i="2"/>
  <c r="P7" i="2"/>
  <c r="J8" i="2"/>
  <c r="M8" i="2"/>
  <c r="P8" i="2"/>
  <c r="J9" i="2"/>
  <c r="M9" i="2"/>
  <c r="P9" i="2"/>
  <c r="J10" i="2"/>
  <c r="M10" i="2"/>
  <c r="P10" i="2"/>
  <c r="J11" i="2"/>
  <c r="M11" i="2"/>
  <c r="P11" i="2"/>
  <c r="P12" i="2"/>
  <c r="Q12" i="2"/>
</calcChain>
</file>

<file path=xl/sharedStrings.xml><?xml version="1.0" encoding="utf-8"?>
<sst xmlns="http://schemas.openxmlformats.org/spreadsheetml/2006/main" count="93" uniqueCount="56">
  <si>
    <t>P</t>
  </si>
  <si>
    <t>S</t>
  </si>
  <si>
    <t>V</t>
  </si>
  <si>
    <t>PONDERI</t>
  </si>
  <si>
    <t>Ivo Ivić</t>
  </si>
  <si>
    <t>Kolegiji 1  - 1 grupa</t>
  </si>
  <si>
    <t>Kolegiji 1  - 2 grupa</t>
  </si>
  <si>
    <t>Kolegiji 2</t>
  </si>
  <si>
    <t>Kolegiji 1  - 3 grupa</t>
  </si>
  <si>
    <t>P1</t>
  </si>
  <si>
    <t>P2</t>
  </si>
  <si>
    <t>S1</t>
  </si>
  <si>
    <t>S2</t>
  </si>
  <si>
    <t>V1</t>
  </si>
  <si>
    <t>V2</t>
  </si>
  <si>
    <t xml:space="preserve">IZRAVNA I NEIZRAVNA </t>
  </si>
  <si>
    <t>NASTAVNA DJELATNOST</t>
  </si>
  <si>
    <t>Kolegiji 3 - 1 grupa</t>
  </si>
  <si>
    <t>Kolegiji 3 - 2 grupa</t>
  </si>
  <si>
    <t>UKUPNO</t>
  </si>
  <si>
    <t xml:space="preserve">Ukupni radni sati: </t>
  </si>
  <si>
    <t>OBLIK NASTAVE</t>
  </si>
  <si>
    <t>Ime i prezime profesora</t>
  </si>
  <si>
    <t xml:space="preserve">Naziv kolegija </t>
  </si>
  <si>
    <t>Naziv projekta</t>
  </si>
  <si>
    <t xml:space="preserve">(rad u stručnim vijećima, povjerenstvima ustanove, rad u senatu, </t>
  </si>
  <si>
    <t xml:space="preserve">matičnim povjerenstvima, nacionalnim tijelima, organizacija znanstvenih </t>
  </si>
  <si>
    <t xml:space="preserve">i stručnih konferencija, uređivanje i izdavanje znanstvenih časopisa, </t>
  </si>
  <si>
    <t>Navesti institucijski doprinos</t>
  </si>
  <si>
    <t>stručni rad, popularizacija znanosti i umjetnosti..)</t>
  </si>
  <si>
    <t xml:space="preserve">REPETITIVNA NASTAVA - za obračun repetitivne nastave koristiti uputu za obračun kompozicije radnih sati </t>
  </si>
  <si>
    <t xml:space="preserve">Poslovi zaposlenika u znanosti </t>
  </si>
  <si>
    <r>
      <t xml:space="preserve">Znanstvenoistraživački rad te znanstvenousavršavanje i publiciranje radova kroz rad na kompetitivnim nacionalnim i međunarodnim projektima te rad na znanstveno-istraživačkimprojektima ustanove </t>
    </r>
    <r>
      <rPr>
        <b/>
        <i/>
        <sz val="11"/>
        <color theme="1"/>
        <rFont val="Calibri"/>
        <family val="2"/>
        <charset val="238"/>
        <scheme val="minor"/>
      </rPr>
      <t>(90%)</t>
    </r>
  </si>
  <si>
    <r>
      <t xml:space="preserve">Uredništvo znanstvenih časopisa u znanstvenom dijelu posla (editorial board), recenziranje znanstvenih radova i projekata, rad na pripremi projekta, stručni rad kao pretpostavka ili posljedica znanastvenog istraživanja uključujući rad na inovacijama (razvoj koncepata, patenti) </t>
    </r>
    <r>
      <rPr>
        <b/>
        <i/>
        <sz val="11"/>
        <color theme="1"/>
        <rFont val="Calibri"/>
        <family val="2"/>
        <charset val="238"/>
        <scheme val="minor"/>
      </rPr>
      <t>(10%)</t>
    </r>
  </si>
  <si>
    <t>Ime i prezime zaposlenika</t>
  </si>
  <si>
    <t>Voditelj projekta</t>
  </si>
  <si>
    <t xml:space="preserve">Broj sati </t>
  </si>
  <si>
    <t>Naziv znanstvenog časopisa na kojem je zaposlenik urednik</t>
  </si>
  <si>
    <t xml:space="preserve">Broj recenziranih znanstvenih radova </t>
  </si>
  <si>
    <t>Broj recenziranih projekata</t>
  </si>
  <si>
    <t>Broj sati</t>
  </si>
  <si>
    <t>Rad na pripremi projekta</t>
  </si>
  <si>
    <t>Stručni rad kao pretpostavka ili posljedica znanstvenog istr. itd.</t>
  </si>
  <si>
    <t xml:space="preserve">Napomena: </t>
  </si>
  <si>
    <t>Sukladno kolektivnom ugovoru, izravni rad (90%) odnosi se na:</t>
  </si>
  <si>
    <t>Sukladno kolektivnom ugovoru, neizravne aktivnosti (10%) odnose se na:</t>
  </si>
  <si>
    <t>• znanstvenoistraživački rad u sklopu projekta</t>
  </si>
  <si>
    <r>
      <t>• uredništvo znanstvenih časopisa (editorial board) (</t>
    </r>
    <r>
      <rPr>
        <b/>
        <sz val="11"/>
        <color theme="1"/>
        <rFont val="Calibri"/>
        <family val="2"/>
        <charset val="238"/>
        <scheme val="minor"/>
      </rPr>
      <t>NE zbornika i monografija</t>
    </r>
    <r>
      <rPr>
        <sz val="11"/>
        <color theme="1"/>
        <rFont val="Calibri"/>
        <family val="2"/>
        <charset val="238"/>
        <scheme val="minor"/>
      </rPr>
      <t>)</t>
    </r>
  </si>
  <si>
    <t>• znanstveno usavršavanje i publiciranje radova kroz rad na projektima</t>
  </si>
  <si>
    <t>• recenzije znanstvenih radova i projekata</t>
  </si>
  <si>
    <t xml:space="preserve">• rad na pripremi projekta </t>
  </si>
  <si>
    <t>• stručni rad kao pretpostavka ili posljedica znanstvenog istraživanja uključujući rad na inovacijama (razvoj koncepta, patenti)</t>
  </si>
  <si>
    <t xml:space="preserve">Uputstva: 
1. Ispuniti sve listove:
- Nastava
- Znanost
- Institucijski doprinos
2. Nastava
- Unijeti ime i prezime profesora
- Unijeti kolegije koje profesor izvodi
- Unijeti oblike nastave (P,S,V) pri tome paziti:
P1 – su predavanja koja uključuju izravnu i neizravnu nastavnu djelatnost
S1 – su seminari koji uključuju izravnu i neizravnu nastavnu djelatnost
V1 – su vježbe koje uključuju izravnu i neizravnu nastavnu djelatnost
P2 – su predavanja - repetitivna nastava
S2 – su seminari- repetitivna nastava
V2 - su vježbe - repetitivna nastava
Za obračun repetitivne nastave koristiti uputu za obračun kompozicije radnih sati u nastavi i obračun repetitivne nastave
U tablici popunjavate samo podatke koji su u označeni bojom, sve ostalo Excel sam generira. 
</t>
  </si>
  <si>
    <t>Broj upisanih studenata na kolegiju</t>
  </si>
  <si>
    <t>ISVU ŠIFRA</t>
  </si>
  <si>
    <t>SEMESTAR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</si>
</sst>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B0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0" xfId="0" applyFill="1" applyBorder="1"/>
    <xf numFmtId="0" fontId="0" fillId="3" borderId="7" xfId="0" applyFill="1" applyBorder="1"/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4" borderId="0" xfId="0" applyFill="1" applyBorder="1"/>
    <xf numFmtId="0" fontId="0" fillId="4" borderId="7" xfId="0" applyFill="1" applyBorder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/>
    <xf numFmtId="0" fontId="0" fillId="7" borderId="1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0" xfId="0" applyFill="1"/>
    <xf numFmtId="0" fontId="1" fillId="3" borderId="1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5" fillId="0" borderId="0" xfId="0" applyFont="1" applyAlignment="1">
      <alignment wrapText="1"/>
    </xf>
    <xf numFmtId="0" fontId="1" fillId="0" borderId="0" xfId="0" applyFont="1"/>
    <xf numFmtId="0" fontId="1" fillId="8" borderId="11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4" fillId="10" borderId="0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B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workbookViewId="0">
      <selection activeCell="A13" sqref="A13:P23"/>
    </sheetView>
  </sheetViews>
  <sheetFormatPr defaultRowHeight="15" x14ac:dyDescent="0.25"/>
  <cols>
    <col min="1" max="1" width="28.28515625" customWidth="1"/>
    <col min="2" max="3" width="8.85546875" customWidth="1"/>
    <col min="9" max="9" width="6.7109375" customWidth="1"/>
    <col min="10" max="10" width="6.5703125" customWidth="1"/>
    <col min="11" max="11" width="7" customWidth="1"/>
    <col min="12" max="12" width="6.85546875" customWidth="1"/>
    <col min="13" max="13" width="8.85546875" customWidth="1"/>
    <col min="14" max="14" width="8.140625" customWidth="1"/>
    <col min="15" max="16" width="9.140625" customWidth="1"/>
    <col min="17" max="17" width="22.42578125" customWidth="1"/>
    <col min="18" max="18" width="6.140625" customWidth="1"/>
    <col min="19" max="19" width="9.140625" customWidth="1"/>
  </cols>
  <sheetData>
    <row r="1" spans="1:18" ht="32.25" customHeight="1" x14ac:dyDescent="0.25">
      <c r="H1" s="110" t="s">
        <v>15</v>
      </c>
      <c r="I1" s="110"/>
      <c r="J1" s="110"/>
      <c r="K1" s="113" t="s">
        <v>30</v>
      </c>
      <c r="L1" s="113"/>
      <c r="M1" s="113"/>
    </row>
    <row r="2" spans="1:18" ht="49.5" customHeight="1" x14ac:dyDescent="0.25">
      <c r="H2" s="110" t="s">
        <v>16</v>
      </c>
      <c r="I2" s="110"/>
      <c r="J2" s="110"/>
      <c r="K2" s="113"/>
      <c r="L2" s="113"/>
      <c r="M2" s="113"/>
      <c r="N2" s="36"/>
      <c r="O2" s="36"/>
      <c r="P2" s="36"/>
    </row>
    <row r="3" spans="1:18" ht="15.75" customHeight="1" thickBot="1" x14ac:dyDescent="0.3">
      <c r="B3" s="112" t="s">
        <v>21</v>
      </c>
      <c r="C3" s="112"/>
      <c r="D3" s="112"/>
      <c r="E3" s="112"/>
      <c r="F3" s="112"/>
      <c r="G3" s="112"/>
      <c r="H3" s="111" t="s">
        <v>3</v>
      </c>
      <c r="I3" s="111"/>
      <c r="J3" s="111"/>
      <c r="K3" s="111" t="s">
        <v>3</v>
      </c>
      <c r="L3" s="111"/>
      <c r="M3" s="111"/>
    </row>
    <row r="4" spans="1:18" ht="18.75" x14ac:dyDescent="0.3">
      <c r="A4" s="3" t="s">
        <v>4</v>
      </c>
      <c r="B4" s="4" t="s">
        <v>9</v>
      </c>
      <c r="C4" s="5" t="s">
        <v>10</v>
      </c>
      <c r="D4" s="10" t="s">
        <v>11</v>
      </c>
      <c r="E4" s="10" t="s">
        <v>12</v>
      </c>
      <c r="F4" s="13" t="s">
        <v>13</v>
      </c>
      <c r="G4" s="14" t="s">
        <v>14</v>
      </c>
      <c r="H4" s="68" t="s">
        <v>9</v>
      </c>
      <c r="I4" s="67" t="s">
        <v>11</v>
      </c>
      <c r="J4" s="67" t="s">
        <v>13</v>
      </c>
      <c r="K4" s="68" t="s">
        <v>10</v>
      </c>
      <c r="L4" s="67" t="s">
        <v>12</v>
      </c>
      <c r="M4" s="74" t="s">
        <v>14</v>
      </c>
      <c r="N4" s="24"/>
      <c r="O4" s="25" t="s">
        <v>19</v>
      </c>
      <c r="P4" s="26"/>
      <c r="R4" s="2"/>
    </row>
    <row r="5" spans="1:18" ht="18.75" x14ac:dyDescent="0.3">
      <c r="A5" s="3"/>
      <c r="B5" s="6"/>
      <c r="C5" s="7"/>
      <c r="D5" s="11"/>
      <c r="E5" s="11"/>
      <c r="F5" s="15"/>
      <c r="G5" s="16"/>
      <c r="H5" s="70">
        <v>5.4</v>
      </c>
      <c r="I5" s="69">
        <v>4</v>
      </c>
      <c r="J5" s="69">
        <v>2.7</v>
      </c>
      <c r="K5" s="87">
        <v>3.2</v>
      </c>
      <c r="L5" s="88">
        <v>2.4</v>
      </c>
      <c r="M5" s="89">
        <v>1.6</v>
      </c>
      <c r="N5" s="27" t="s">
        <v>0</v>
      </c>
      <c r="O5" s="28" t="s">
        <v>1</v>
      </c>
      <c r="P5" s="29" t="s">
        <v>2</v>
      </c>
      <c r="R5" s="2"/>
    </row>
    <row r="6" spans="1:18" x14ac:dyDescent="0.25">
      <c r="A6" t="s">
        <v>5</v>
      </c>
      <c r="B6" s="8">
        <v>30</v>
      </c>
      <c r="C6" s="9"/>
      <c r="D6" s="12">
        <v>15</v>
      </c>
      <c r="E6" s="12"/>
      <c r="F6" s="17">
        <v>0</v>
      </c>
      <c r="G6" s="18"/>
      <c r="H6" s="75">
        <f>B6*H5</f>
        <v>162</v>
      </c>
      <c r="I6" s="76">
        <f>D6*I5</f>
        <v>60</v>
      </c>
      <c r="J6" s="76">
        <f>F6*2.7</f>
        <v>0</v>
      </c>
      <c r="K6" s="75">
        <f>C6*3.2</f>
        <v>0</v>
      </c>
      <c r="L6" s="76">
        <f>E6*2.4</f>
        <v>0</v>
      </c>
      <c r="M6" s="77">
        <f>G6*1.6</f>
        <v>0</v>
      </c>
      <c r="N6" s="30">
        <f>H6+K6</f>
        <v>162</v>
      </c>
      <c r="O6" s="31">
        <f>I6+L6</f>
        <v>60</v>
      </c>
      <c r="P6" s="32">
        <f>J6+M6</f>
        <v>0</v>
      </c>
      <c r="Q6" s="1"/>
      <c r="R6" s="1"/>
    </row>
    <row r="7" spans="1:18" x14ac:dyDescent="0.25">
      <c r="A7" t="s">
        <v>6</v>
      </c>
      <c r="B7" s="8"/>
      <c r="C7" s="9">
        <v>15</v>
      </c>
      <c r="D7" s="12"/>
      <c r="E7" s="12">
        <v>15</v>
      </c>
      <c r="F7" s="17"/>
      <c r="G7" s="18">
        <v>0</v>
      </c>
      <c r="H7" s="75">
        <f>H5*B7</f>
        <v>0</v>
      </c>
      <c r="I7" s="76">
        <f>D7*I5</f>
        <v>0</v>
      </c>
      <c r="J7" s="76">
        <f t="shared" ref="J7:J11" si="0">F7*2.7</f>
        <v>0</v>
      </c>
      <c r="K7" s="75">
        <f t="shared" ref="K7:K11" si="1">C7*3.2</f>
        <v>48</v>
      </c>
      <c r="L7" s="76">
        <f t="shared" ref="L7:L11" si="2">E7*2.4</f>
        <v>36</v>
      </c>
      <c r="M7" s="77">
        <f t="shared" ref="M7:M11" si="3">G7*1.6</f>
        <v>0</v>
      </c>
      <c r="N7" s="30">
        <f t="shared" ref="N7:N11" si="4">H7+K7</f>
        <v>48</v>
      </c>
      <c r="O7" s="31">
        <f t="shared" ref="O7:O11" si="5">I7+L7</f>
        <v>36</v>
      </c>
      <c r="P7" s="32">
        <f t="shared" ref="P7:P11" si="6">J7+M7</f>
        <v>0</v>
      </c>
      <c r="Q7" s="1"/>
      <c r="R7" s="1"/>
    </row>
    <row r="8" spans="1:18" x14ac:dyDescent="0.25">
      <c r="A8" t="s">
        <v>8</v>
      </c>
      <c r="B8" s="8"/>
      <c r="C8" s="9">
        <v>15</v>
      </c>
      <c r="D8" s="12"/>
      <c r="E8" s="12">
        <v>15</v>
      </c>
      <c r="F8" s="17"/>
      <c r="G8" s="18">
        <v>0</v>
      </c>
      <c r="H8" s="75">
        <f>H5*B8</f>
        <v>0</v>
      </c>
      <c r="I8" s="76">
        <f>D8*4</f>
        <v>0</v>
      </c>
      <c r="J8" s="76">
        <f t="shared" si="0"/>
        <v>0</v>
      </c>
      <c r="K8" s="75">
        <f t="shared" si="1"/>
        <v>48</v>
      </c>
      <c r="L8" s="76">
        <f t="shared" si="2"/>
        <v>36</v>
      </c>
      <c r="M8" s="77">
        <f t="shared" si="3"/>
        <v>0</v>
      </c>
      <c r="N8" s="30">
        <f t="shared" si="4"/>
        <v>48</v>
      </c>
      <c r="O8" s="31">
        <f t="shared" si="5"/>
        <v>36</v>
      </c>
      <c r="P8" s="32">
        <f t="shared" si="6"/>
        <v>0</v>
      </c>
      <c r="Q8" s="1"/>
      <c r="R8" s="1"/>
    </row>
    <row r="9" spans="1:18" x14ac:dyDescent="0.25">
      <c r="A9" t="s">
        <v>7</v>
      </c>
      <c r="B9" s="8">
        <v>30</v>
      </c>
      <c r="C9" s="9"/>
      <c r="D9" s="12">
        <v>30</v>
      </c>
      <c r="E9" s="12"/>
      <c r="F9" s="17">
        <v>0</v>
      </c>
      <c r="G9" s="18"/>
      <c r="H9" s="75">
        <f>H5*B9</f>
        <v>162</v>
      </c>
      <c r="I9" s="76">
        <f t="shared" ref="I9:I11" si="7">D9*4</f>
        <v>120</v>
      </c>
      <c r="J9" s="76">
        <f t="shared" si="0"/>
        <v>0</v>
      </c>
      <c r="K9" s="75">
        <f t="shared" si="1"/>
        <v>0</v>
      </c>
      <c r="L9" s="76">
        <f t="shared" si="2"/>
        <v>0</v>
      </c>
      <c r="M9" s="77">
        <f t="shared" si="3"/>
        <v>0</v>
      </c>
      <c r="N9" s="30">
        <f t="shared" si="4"/>
        <v>162</v>
      </c>
      <c r="O9" s="31">
        <f t="shared" si="5"/>
        <v>120</v>
      </c>
      <c r="P9" s="32">
        <f t="shared" si="6"/>
        <v>0</v>
      </c>
      <c r="Q9" s="1"/>
      <c r="R9" s="1"/>
    </row>
    <row r="10" spans="1:18" ht="15.75" thickBot="1" x14ac:dyDescent="0.3">
      <c r="A10" t="s">
        <v>17</v>
      </c>
      <c r="B10" s="8">
        <v>30</v>
      </c>
      <c r="C10" s="9"/>
      <c r="D10" s="12">
        <v>15</v>
      </c>
      <c r="E10" s="12"/>
      <c r="F10" s="17">
        <v>15</v>
      </c>
      <c r="G10" s="18"/>
      <c r="H10" s="75">
        <f>H5*B10</f>
        <v>162</v>
      </c>
      <c r="I10" s="76">
        <f t="shared" si="7"/>
        <v>60</v>
      </c>
      <c r="J10" s="76">
        <f t="shared" si="0"/>
        <v>40.5</v>
      </c>
      <c r="K10" s="75">
        <f t="shared" si="1"/>
        <v>0</v>
      </c>
      <c r="L10" s="76">
        <f t="shared" si="2"/>
        <v>0</v>
      </c>
      <c r="M10" s="77">
        <f t="shared" si="3"/>
        <v>0</v>
      </c>
      <c r="N10" s="30">
        <f t="shared" si="4"/>
        <v>162</v>
      </c>
      <c r="O10" s="31">
        <f t="shared" si="5"/>
        <v>60</v>
      </c>
      <c r="P10" s="32">
        <f t="shared" si="6"/>
        <v>40.5</v>
      </c>
      <c r="Q10" s="1"/>
      <c r="R10" s="1"/>
    </row>
    <row r="11" spans="1:18" ht="15.75" thickBot="1" x14ac:dyDescent="0.3">
      <c r="A11" t="s">
        <v>18</v>
      </c>
      <c r="B11" s="19"/>
      <c r="C11" s="20">
        <v>30</v>
      </c>
      <c r="D11" s="21"/>
      <c r="E11" s="21">
        <v>15</v>
      </c>
      <c r="F11" s="22"/>
      <c r="G11" s="23">
        <v>15</v>
      </c>
      <c r="H11" s="78">
        <f>B11*H5</f>
        <v>0</v>
      </c>
      <c r="I11" s="79">
        <f t="shared" si="7"/>
        <v>0</v>
      </c>
      <c r="J11" s="79">
        <f t="shared" si="0"/>
        <v>0</v>
      </c>
      <c r="K11" s="78">
        <f t="shared" si="1"/>
        <v>96</v>
      </c>
      <c r="L11" s="79">
        <f t="shared" si="2"/>
        <v>36</v>
      </c>
      <c r="M11" s="80">
        <f t="shared" si="3"/>
        <v>24</v>
      </c>
      <c r="N11" s="30">
        <f t="shared" si="4"/>
        <v>96</v>
      </c>
      <c r="O11" s="31">
        <f t="shared" si="5"/>
        <v>36</v>
      </c>
      <c r="P11" s="32">
        <f t="shared" si="6"/>
        <v>24</v>
      </c>
      <c r="Q11" s="33" t="s">
        <v>20</v>
      </c>
      <c r="R11" s="1"/>
    </row>
    <row r="12" spans="1:18" ht="15.75" thickBot="1" x14ac:dyDescent="0.3">
      <c r="N12" s="62">
        <f>SUM(N6:N11)</f>
        <v>678</v>
      </c>
      <c r="O12" s="63">
        <f>SUM(O6:O11)</f>
        <v>348</v>
      </c>
      <c r="P12" s="64">
        <f>SUM(P6:P11)</f>
        <v>64.5</v>
      </c>
      <c r="Q12" s="34">
        <f>N12+O12+P12</f>
        <v>1090.5</v>
      </c>
    </row>
    <row r="13" spans="1:18" x14ac:dyDescent="0.25">
      <c r="A13" s="108" t="s">
        <v>52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</row>
    <row r="14" spans="1:18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</row>
    <row r="15" spans="1:18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</row>
    <row r="16" spans="1:18" x14ac:dyDescent="0.2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</row>
    <row r="17" spans="1:16" x14ac:dyDescent="0.2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</row>
    <row r="18" spans="1:16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</row>
    <row r="19" spans="1:16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</row>
    <row r="20" spans="1:16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</row>
    <row r="21" spans="1:16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</row>
    <row r="22" spans="1:16" x14ac:dyDescent="0.2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</row>
    <row r="23" spans="1:16" ht="220.5" customHeight="1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</row>
  </sheetData>
  <mergeCells count="7">
    <mergeCell ref="A13:P23"/>
    <mergeCell ref="H1:J1"/>
    <mergeCell ref="H2:J2"/>
    <mergeCell ref="H3:J3"/>
    <mergeCell ref="K3:M3"/>
    <mergeCell ref="B3:G3"/>
    <mergeCell ref="K1:M2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"/>
  <sheetViews>
    <sheetView tabSelected="1" zoomScaleNormal="100" workbookViewId="0">
      <selection activeCell="C18" sqref="C18"/>
    </sheetView>
  </sheetViews>
  <sheetFormatPr defaultRowHeight="15" x14ac:dyDescent="0.25"/>
  <cols>
    <col min="1" max="1" width="31.28515625" style="35" customWidth="1"/>
    <col min="2" max="2" width="16.85546875" style="107" customWidth="1"/>
    <col min="3" max="3" width="16.42578125" style="107" customWidth="1"/>
    <col min="4" max="4" width="27.28515625" style="107" customWidth="1"/>
    <col min="11" max="16" width="9.140625" style="35"/>
    <col min="17" max="19" width="9.140625" style="83"/>
    <col min="20" max="21" width="9.140625" style="54"/>
  </cols>
  <sheetData>
    <row r="1" spans="1:23" ht="15.75" thickBot="1" x14ac:dyDescent="0.3">
      <c r="E1" s="37"/>
      <c r="F1" s="37"/>
      <c r="G1" s="37"/>
      <c r="H1" s="37"/>
      <c r="I1" s="37"/>
      <c r="K1" s="117" t="s">
        <v>3</v>
      </c>
      <c r="L1" s="118"/>
      <c r="M1" s="119"/>
      <c r="N1" s="117" t="s">
        <v>3</v>
      </c>
      <c r="O1" s="118"/>
      <c r="P1" s="119"/>
    </row>
    <row r="2" spans="1:23" ht="31.5" customHeight="1" thickBot="1" x14ac:dyDescent="0.35">
      <c r="A2" s="3" t="s">
        <v>22</v>
      </c>
      <c r="B2" s="2" t="s">
        <v>54</v>
      </c>
      <c r="C2" s="2" t="s">
        <v>55</v>
      </c>
      <c r="D2" s="132" t="s">
        <v>53</v>
      </c>
      <c r="E2" s="65"/>
      <c r="F2" s="65"/>
      <c r="G2" s="65"/>
      <c r="H2" s="65"/>
      <c r="I2" s="65"/>
      <c r="J2" s="66"/>
      <c r="K2" s="39" t="s">
        <v>9</v>
      </c>
      <c r="L2" s="40" t="s">
        <v>11</v>
      </c>
      <c r="M2" s="41" t="s">
        <v>13</v>
      </c>
      <c r="N2" s="39" t="s">
        <v>10</v>
      </c>
      <c r="O2" s="40" t="s">
        <v>12</v>
      </c>
      <c r="P2" s="40" t="s">
        <v>14</v>
      </c>
      <c r="Q2" s="122" t="s">
        <v>19</v>
      </c>
      <c r="R2" s="123"/>
      <c r="S2" s="124"/>
    </row>
    <row r="3" spans="1:23" ht="19.5" thickBot="1" x14ac:dyDescent="0.35">
      <c r="A3" s="3"/>
      <c r="B3" s="3"/>
      <c r="C3" s="3"/>
      <c r="D3" s="132"/>
      <c r="E3" s="42" t="s">
        <v>9</v>
      </c>
      <c r="F3" s="43" t="s">
        <v>10</v>
      </c>
      <c r="G3" s="50" t="s">
        <v>11</v>
      </c>
      <c r="H3" s="50" t="s">
        <v>12</v>
      </c>
      <c r="I3" s="51" t="s">
        <v>13</v>
      </c>
      <c r="J3" s="51" t="s">
        <v>14</v>
      </c>
      <c r="K3" s="39">
        <v>5.4</v>
      </c>
      <c r="L3" s="40">
        <v>4</v>
      </c>
      <c r="M3" s="41">
        <v>2.7</v>
      </c>
      <c r="N3" s="104">
        <v>3.2</v>
      </c>
      <c r="O3" s="105">
        <v>2.4</v>
      </c>
      <c r="P3" s="106">
        <v>1.6</v>
      </c>
      <c r="Q3" s="84" t="s">
        <v>0</v>
      </c>
      <c r="R3" s="85" t="s">
        <v>1</v>
      </c>
      <c r="S3" s="86" t="s">
        <v>2</v>
      </c>
    </row>
    <row r="4" spans="1:23" x14ac:dyDescent="0.25">
      <c r="A4" s="35" t="s">
        <v>23</v>
      </c>
      <c r="E4" s="44"/>
      <c r="F4" s="45"/>
      <c r="G4" s="48"/>
      <c r="H4" s="48"/>
      <c r="I4" s="52"/>
      <c r="J4" s="52"/>
      <c r="K4" s="57">
        <f>E4*5.4</f>
        <v>0</v>
      </c>
      <c r="L4" s="58">
        <f>G4*4</f>
        <v>0</v>
      </c>
      <c r="M4" s="59">
        <f>I4*2.7</f>
        <v>0</v>
      </c>
      <c r="N4" s="57">
        <f>F4*3.2</f>
        <v>0</v>
      </c>
      <c r="O4" s="58">
        <f>H4*2.4</f>
        <v>0</v>
      </c>
      <c r="P4" s="58">
        <f>J4*1.6</f>
        <v>0</v>
      </c>
      <c r="Q4" s="75">
        <f>K4+N4</f>
        <v>0</v>
      </c>
      <c r="R4" s="76">
        <f>L4+O4</f>
        <v>0</v>
      </c>
      <c r="S4" s="77">
        <f>M4+P4</f>
        <v>0</v>
      </c>
      <c r="W4" s="54"/>
    </row>
    <row r="5" spans="1:23" x14ac:dyDescent="0.25">
      <c r="A5" s="35" t="s">
        <v>23</v>
      </c>
      <c r="E5" s="44"/>
      <c r="F5" s="45"/>
      <c r="G5" s="48"/>
      <c r="H5" s="48"/>
      <c r="I5" s="52"/>
      <c r="J5" s="52"/>
      <c r="K5" s="57">
        <f t="shared" ref="K5:K8" si="0">E5*5.4</f>
        <v>0</v>
      </c>
      <c r="L5" s="58">
        <f t="shared" ref="L5:L8" si="1">G5*4</f>
        <v>0</v>
      </c>
      <c r="M5" s="59">
        <f t="shared" ref="M5:M8" si="2">I5*2.7</f>
        <v>0</v>
      </c>
      <c r="N5" s="57">
        <f t="shared" ref="N5:N8" si="3">F5*3.2</f>
        <v>0</v>
      </c>
      <c r="O5" s="58">
        <f t="shared" ref="O5:O8" si="4">H5*2.4</f>
        <v>0</v>
      </c>
      <c r="P5" s="58">
        <f t="shared" ref="P5:P8" si="5">J5*1.6</f>
        <v>0</v>
      </c>
      <c r="Q5" s="75">
        <f t="shared" ref="Q5:Q8" si="6">K5+N5</f>
        <v>0</v>
      </c>
      <c r="R5" s="76">
        <f t="shared" ref="R5:R8" si="7">L5+O5</f>
        <v>0</v>
      </c>
      <c r="S5" s="77">
        <f t="shared" ref="S5:S8" si="8">M5+P5</f>
        <v>0</v>
      </c>
    </row>
    <row r="6" spans="1:23" x14ac:dyDescent="0.25">
      <c r="A6" s="35" t="s">
        <v>23</v>
      </c>
      <c r="E6" s="44"/>
      <c r="F6" s="45"/>
      <c r="G6" s="48"/>
      <c r="H6" s="48"/>
      <c r="I6" s="52"/>
      <c r="J6" s="52"/>
      <c r="K6" s="57">
        <f t="shared" si="0"/>
        <v>0</v>
      </c>
      <c r="L6" s="58">
        <f t="shared" si="1"/>
        <v>0</v>
      </c>
      <c r="M6" s="59">
        <f t="shared" si="2"/>
        <v>0</v>
      </c>
      <c r="N6" s="57">
        <f t="shared" si="3"/>
        <v>0</v>
      </c>
      <c r="O6" s="58">
        <f t="shared" si="4"/>
        <v>0</v>
      </c>
      <c r="P6" s="58">
        <f t="shared" si="5"/>
        <v>0</v>
      </c>
      <c r="Q6" s="75">
        <f t="shared" si="6"/>
        <v>0</v>
      </c>
      <c r="R6" s="76">
        <f t="shared" si="7"/>
        <v>0</v>
      </c>
      <c r="S6" s="77">
        <f t="shared" si="8"/>
        <v>0</v>
      </c>
    </row>
    <row r="7" spans="1:23" ht="15.75" thickBot="1" x14ac:dyDescent="0.3">
      <c r="A7" s="35" t="s">
        <v>23</v>
      </c>
      <c r="E7" s="44"/>
      <c r="F7" s="45"/>
      <c r="G7" s="48"/>
      <c r="H7" s="48"/>
      <c r="I7" s="52"/>
      <c r="J7" s="52"/>
      <c r="K7" s="57">
        <f t="shared" si="0"/>
        <v>0</v>
      </c>
      <c r="L7" s="58">
        <f t="shared" si="1"/>
        <v>0</v>
      </c>
      <c r="M7" s="59">
        <f t="shared" si="2"/>
        <v>0</v>
      </c>
      <c r="N7" s="57">
        <f t="shared" si="3"/>
        <v>0</v>
      </c>
      <c r="O7" s="58">
        <f t="shared" si="4"/>
        <v>0</v>
      </c>
      <c r="P7" s="58">
        <f t="shared" si="5"/>
        <v>0</v>
      </c>
      <c r="Q7" s="75">
        <f t="shared" si="6"/>
        <v>0</v>
      </c>
      <c r="R7" s="76">
        <f t="shared" si="7"/>
        <v>0</v>
      </c>
      <c r="S7" s="77">
        <f t="shared" si="8"/>
        <v>0</v>
      </c>
      <c r="T7" s="61"/>
      <c r="U7" s="61"/>
    </row>
    <row r="8" spans="1:23" ht="15.75" thickBot="1" x14ac:dyDescent="0.3">
      <c r="A8" s="35" t="s">
        <v>23</v>
      </c>
      <c r="E8" s="46"/>
      <c r="F8" s="47"/>
      <c r="G8" s="49"/>
      <c r="H8" s="49"/>
      <c r="I8" s="53"/>
      <c r="J8" s="53"/>
      <c r="K8" s="55">
        <f t="shared" si="0"/>
        <v>0</v>
      </c>
      <c r="L8" s="60">
        <f t="shared" si="1"/>
        <v>0</v>
      </c>
      <c r="M8" s="56">
        <f t="shared" si="2"/>
        <v>0</v>
      </c>
      <c r="N8" s="55">
        <f t="shared" si="3"/>
        <v>0</v>
      </c>
      <c r="O8" s="60">
        <f t="shared" si="4"/>
        <v>0</v>
      </c>
      <c r="P8" s="56">
        <f t="shared" si="5"/>
        <v>0</v>
      </c>
      <c r="Q8" s="81">
        <f t="shared" si="6"/>
        <v>0</v>
      </c>
      <c r="R8" s="82">
        <f t="shared" si="7"/>
        <v>0</v>
      </c>
      <c r="S8" s="80">
        <f t="shared" si="8"/>
        <v>0</v>
      </c>
      <c r="T8" s="115" t="s">
        <v>20</v>
      </c>
      <c r="U8" s="116"/>
    </row>
    <row r="9" spans="1:23" ht="15.75" thickBot="1" x14ac:dyDescent="0.3">
      <c r="K9" s="38"/>
      <c r="L9" s="58"/>
      <c r="M9" s="58"/>
      <c r="N9" s="38"/>
      <c r="O9" s="58"/>
      <c r="P9" s="58"/>
      <c r="Q9" s="81">
        <f>SUM(Q4:Q8)</f>
        <v>0</v>
      </c>
      <c r="R9" s="82">
        <f>SUM(R4:R8)</f>
        <v>0</v>
      </c>
      <c r="S9" s="80">
        <f>SUM(S4:S8)</f>
        <v>0</v>
      </c>
      <c r="T9" s="120">
        <f>S9+R9+Q9</f>
        <v>0</v>
      </c>
      <c r="U9" s="121"/>
    </row>
    <row r="10" spans="1:23" x14ac:dyDescent="0.25">
      <c r="K10" s="58"/>
      <c r="N10" s="58"/>
    </row>
    <row r="12" spans="1:23" x14ac:dyDescent="0.25">
      <c r="A12" s="114" t="s">
        <v>30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</sheetData>
  <mergeCells count="7">
    <mergeCell ref="A12:L12"/>
    <mergeCell ref="T8:U8"/>
    <mergeCell ref="K1:M1"/>
    <mergeCell ref="N1:P1"/>
    <mergeCell ref="T9:U9"/>
    <mergeCell ref="Q2:S2"/>
    <mergeCell ref="D2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B17" sqref="B17"/>
    </sheetView>
  </sheetViews>
  <sheetFormatPr defaultRowHeight="15" x14ac:dyDescent="0.25"/>
  <cols>
    <col min="1" max="1" width="25.5703125" customWidth="1"/>
    <col min="2" max="2" width="41.5703125" customWidth="1"/>
    <col min="3" max="3" width="22.85546875" customWidth="1"/>
    <col min="4" max="4" width="11.28515625" customWidth="1"/>
    <col min="5" max="5" width="23.5703125" customWidth="1"/>
    <col min="6" max="6" width="8.7109375" bestFit="1" customWidth="1"/>
    <col min="7" max="7" width="20.28515625" customWidth="1"/>
    <col min="8" max="8" width="8.7109375" bestFit="1" customWidth="1"/>
    <col min="9" max="9" width="17.28515625" bestFit="1" customWidth="1"/>
    <col min="10" max="10" width="8.7109375" bestFit="1" customWidth="1"/>
    <col min="11" max="11" width="16.140625" bestFit="1" customWidth="1"/>
    <col min="12" max="12" width="8.7109375" bestFit="1" customWidth="1"/>
    <col min="13" max="13" width="26.42578125" customWidth="1"/>
    <col min="14" max="14" width="8.7109375" bestFit="1" customWidth="1"/>
  </cols>
  <sheetData>
    <row r="1" spans="1:14" ht="15.75" x14ac:dyDescent="0.25">
      <c r="B1" s="125" t="s">
        <v>31</v>
      </c>
      <c r="C1" s="125"/>
      <c r="D1" s="125"/>
      <c r="E1" s="125"/>
      <c r="F1" s="125"/>
      <c r="G1" s="125"/>
      <c r="H1" s="125"/>
      <c r="I1" s="125"/>
      <c r="J1" s="125"/>
      <c r="K1" s="90"/>
      <c r="L1" s="90"/>
      <c r="M1" s="91"/>
      <c r="N1" s="91"/>
    </row>
    <row r="2" spans="1:14" x14ac:dyDescent="0.25">
      <c r="B2" s="126" t="s">
        <v>32</v>
      </c>
      <c r="C2" s="126"/>
      <c r="D2" s="127"/>
      <c r="E2" s="128" t="s">
        <v>33</v>
      </c>
      <c r="F2" s="126"/>
      <c r="G2" s="126"/>
      <c r="H2" s="126"/>
      <c r="I2" s="126"/>
      <c r="J2" s="126"/>
      <c r="K2" s="126"/>
      <c r="L2" s="126"/>
      <c r="M2" s="126"/>
      <c r="N2" s="126"/>
    </row>
    <row r="3" spans="1:14" ht="63" x14ac:dyDescent="0.25">
      <c r="A3" s="92" t="s">
        <v>34</v>
      </c>
      <c r="B3" s="93" t="s">
        <v>24</v>
      </c>
      <c r="C3" s="93" t="s">
        <v>35</v>
      </c>
      <c r="D3" s="94" t="s">
        <v>36</v>
      </c>
      <c r="E3" s="95" t="s">
        <v>37</v>
      </c>
      <c r="F3" s="95" t="s">
        <v>36</v>
      </c>
      <c r="G3" s="95" t="s">
        <v>38</v>
      </c>
      <c r="H3" s="95" t="s">
        <v>36</v>
      </c>
      <c r="I3" s="95" t="s">
        <v>39</v>
      </c>
      <c r="J3" s="93" t="s">
        <v>40</v>
      </c>
      <c r="K3" s="96" t="s">
        <v>41</v>
      </c>
      <c r="L3" s="93" t="s">
        <v>40</v>
      </c>
      <c r="M3" s="96" t="s">
        <v>42</v>
      </c>
      <c r="N3" s="96" t="s">
        <v>40</v>
      </c>
    </row>
    <row r="4" spans="1:14" x14ac:dyDescent="0.25">
      <c r="A4" s="97"/>
      <c r="B4" s="98"/>
      <c r="C4" s="98"/>
      <c r="D4" s="99"/>
      <c r="E4" s="100"/>
      <c r="F4" s="98"/>
      <c r="G4" s="98"/>
      <c r="H4" s="98"/>
      <c r="I4" s="98"/>
      <c r="J4" s="98"/>
      <c r="K4" s="98"/>
      <c r="L4" s="98"/>
      <c r="M4" s="98"/>
      <c r="N4" s="98"/>
    </row>
    <row r="5" spans="1:14" x14ac:dyDescent="0.25">
      <c r="A5" s="35"/>
      <c r="D5" s="101"/>
    </row>
    <row r="6" spans="1:14" x14ac:dyDescent="0.25">
      <c r="A6" s="35"/>
      <c r="D6" s="101"/>
    </row>
    <row r="10" spans="1:14" x14ac:dyDescent="0.25">
      <c r="A10" s="102" t="s">
        <v>43</v>
      </c>
      <c r="E10" s="102" t="s">
        <v>43</v>
      </c>
    </row>
    <row r="11" spans="1:14" x14ac:dyDescent="0.25">
      <c r="A11" s="103" t="s">
        <v>44</v>
      </c>
      <c r="E11" s="103" t="s">
        <v>45</v>
      </c>
    </row>
    <row r="12" spans="1:14" x14ac:dyDescent="0.25">
      <c r="A12" t="s">
        <v>46</v>
      </c>
      <c r="E12" t="s">
        <v>47</v>
      </c>
    </row>
    <row r="13" spans="1:14" x14ac:dyDescent="0.25">
      <c r="A13" t="s">
        <v>48</v>
      </c>
      <c r="E13" t="s">
        <v>49</v>
      </c>
    </row>
    <row r="14" spans="1:14" x14ac:dyDescent="0.25">
      <c r="E14" t="s">
        <v>50</v>
      </c>
    </row>
    <row r="15" spans="1:14" x14ac:dyDescent="0.25">
      <c r="E15" t="s">
        <v>51</v>
      </c>
    </row>
  </sheetData>
  <mergeCells count="3">
    <mergeCell ref="B1:J1"/>
    <mergeCell ref="B2:D2"/>
    <mergeCell ref="E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B12" sqref="B12"/>
    </sheetView>
  </sheetViews>
  <sheetFormatPr defaultRowHeight="15" x14ac:dyDescent="0.25"/>
  <cols>
    <col min="1" max="1" width="33.140625" customWidth="1"/>
    <col min="2" max="2" width="104.42578125" customWidth="1"/>
  </cols>
  <sheetData>
    <row r="1" spans="1:2" ht="15.75" customHeight="1" x14ac:dyDescent="0.3">
      <c r="A1" s="129" t="s">
        <v>22</v>
      </c>
      <c r="B1" s="73" t="s">
        <v>28</v>
      </c>
    </row>
    <row r="2" spans="1:2" x14ac:dyDescent="0.25">
      <c r="A2" s="130"/>
      <c r="B2" s="71" t="s">
        <v>25</v>
      </c>
    </row>
    <row r="3" spans="1:2" x14ac:dyDescent="0.25">
      <c r="A3" s="130"/>
      <c r="B3" s="71" t="s">
        <v>26</v>
      </c>
    </row>
    <row r="4" spans="1:2" x14ac:dyDescent="0.25">
      <c r="A4" s="130"/>
      <c r="B4" s="71" t="s">
        <v>27</v>
      </c>
    </row>
    <row r="5" spans="1:2" ht="15.75" thickBot="1" x14ac:dyDescent="0.3">
      <c r="A5" s="131"/>
      <c r="B5" s="72" t="s">
        <v>29</v>
      </c>
    </row>
    <row r="6" spans="1:2" x14ac:dyDescent="0.25">
      <c r="B6" s="35"/>
    </row>
  </sheetData>
  <mergeCells count="1">
    <mergeCell ref="A1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Primjer i uputstva</vt:lpstr>
      <vt:lpstr>2. Nastava</vt:lpstr>
      <vt:lpstr>3. Znanost</vt:lpstr>
      <vt:lpstr>4. Institucijski doprinos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sagaber</dc:creator>
  <cp:lastModifiedBy>sagaber</cp:lastModifiedBy>
  <cp:lastPrinted>2019-03-12T13:07:04Z</cp:lastPrinted>
  <dcterms:created xsi:type="dcterms:W3CDTF">2019-03-11T14:48:14Z</dcterms:created>
  <dcterms:modified xsi:type="dcterms:W3CDTF">2023-02-18T14:18:10Z</dcterms:modified>
</cp:coreProperties>
</file>